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'1кв'!$A$1:$E$53</definedName>
    <definedName name="_xlnm.Print_Area" localSheetId="1">'2кв'!$A$1:$E$53</definedName>
    <definedName name="_xlnm.Print_Area" localSheetId="2">'3кв'!$A$1:$E$54</definedName>
    <definedName name="_xlnm.Print_Area" localSheetId="3">'4кв'!$A$1:$E$53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24" i="26" l="1"/>
  <c r="C23" i="26"/>
  <c r="E31" i="25"/>
  <c r="C17" i="26" l="1"/>
  <c r="C18" i="26"/>
  <c r="C19" i="26"/>
  <c r="C20" i="26"/>
  <c r="C21" i="26"/>
  <c r="C22" i="26"/>
  <c r="C16" i="26"/>
  <c r="C13" i="26"/>
  <c r="C12" i="26"/>
  <c r="C6" i="26"/>
  <c r="C34" i="26"/>
  <c r="C14" i="26"/>
  <c r="C25" i="26" l="1"/>
  <c r="C28" i="26" s="1"/>
  <c r="C29" i="26" s="1"/>
  <c r="B48" i="25"/>
  <c r="B51" i="25"/>
  <c r="E24" i="25"/>
  <c r="E22" i="25"/>
  <c r="B52" i="25" s="1"/>
  <c r="B53" i="25" l="1"/>
  <c r="B49" i="24"/>
  <c r="E29" i="24"/>
  <c r="E30" i="24"/>
  <c r="B52" i="24" l="1"/>
  <c r="E24" i="24"/>
  <c r="E32" i="24" s="1"/>
  <c r="B53" i="24" s="1"/>
  <c r="E22" i="24"/>
  <c r="B51" i="23"/>
  <c r="E29" i="23"/>
  <c r="E24" i="23"/>
  <c r="E22" i="23"/>
  <c r="E31" i="23" s="1"/>
  <c r="B52" i="23" s="1"/>
  <c r="B54" i="24" l="1"/>
  <c r="E29" i="22"/>
  <c r="B51" i="22" l="1"/>
  <c r="E24" i="22"/>
  <c r="E22" i="22"/>
  <c r="E31" i="22" l="1"/>
  <c r="B52" i="22" s="1"/>
  <c r="B53" i="22" s="1"/>
  <c r="B48" i="23" s="1"/>
  <c r="B53" i="23" s="1"/>
</calcChain>
</file>

<file path=xl/sharedStrings.xml><?xml version="1.0" encoding="utf-8"?>
<sst xmlns="http://schemas.openxmlformats.org/spreadsheetml/2006/main" count="316" uniqueCount="114">
  <si>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</si>
  <si>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</si>
  <si>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</si>
  <si>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</si>
  <si>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</si>
  <si>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</si>
  <si>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</si>
  <si>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</si>
  <si>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</si>
  <si>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</si>
  <si>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</si>
  <si>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</si>
  <si>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</si>
  <si>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</si>
  <si>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</si>
  <si>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</si>
  <si>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</si>
  <si>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</si>
  <si>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</si>
  <si>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</si>
  <si>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</si>
  <si>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</si>
  <si>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</si>
  <si>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</si>
  <si>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</si>
  <si>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</si>
  <si>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</si>
  <si>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</si>
  <si>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</si>
  <si>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</si>
  <si>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</si>
  <si>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</si>
  <si>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</si>
  <si>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</si>
  <si>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</si>
  <si>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</si>
  <si>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</si>
  <si>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</si>
  <si>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</si>
  <si>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</si>
  <si>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t xml:space="preserve">Услуги по содержанию многоквартирного дома 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</si>
  <si>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</si>
  <si>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</si>
  <si>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</si>
  <si>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</si>
  <si>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интернет ростелеком</t>
  </si>
  <si>
    <t>март</t>
  </si>
  <si>
    <t>ч/ч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</si>
  <si>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19 от 14.05.2022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</si>
  <si>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Морозова Т.А.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</si>
  <si>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Морозовой Тамары Александровны</t>
    </r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</si>
  <si>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</si>
  <si>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</si>
  <si>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</si>
  <si>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Ремонт детской площадки(качели),(кв.25)</t>
  </si>
  <si>
    <t xml:space="preserve">           2. Всего за период с "01" 01 2023 г. по "31" 03 2023 г. выполнено работ (оказано услуг) на общую сумму девяносто две тысячи шестьсот  сорок пять рублей 06 копеек</t>
  </si>
  <si>
    <t>Предъявлено населению 104051,05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</si>
  <si>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</si>
  <si>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</si>
  <si>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</si>
  <si>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</si>
  <si>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</si>
  <si>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3 квартал</t>
  </si>
  <si>
    <t>май</t>
  </si>
  <si>
    <t>Опиловка кустарников (кв.25)</t>
  </si>
  <si>
    <t xml:space="preserve">           2. Всего за период с "01" 04 2023 г. по "30" 06 2023 г. выполнено работ (оказано услуг) на общую сумму сто тысяч двести тридцать четыре рубля 17 копеек</t>
  </si>
  <si>
    <t>Предъявлено населению 108424,77</t>
  </si>
  <si>
    <t xml:space="preserve">штукатурка откоса входной двери в тамбур </t>
  </si>
  <si>
    <t>июль</t>
  </si>
  <si>
    <t>сентябрь</t>
  </si>
  <si>
    <t xml:space="preserve">           2. Всего за период с "01" 07 2023 г. по "30" 09 2023 г. выполнено работ (оказано услуг) на общую сумму сто семь тысяч восемьсот сорок три рубля 21 копейка.</t>
  </si>
  <si>
    <t>Предъявлено населению 116903,45</t>
  </si>
  <si>
    <t>за 4 квартал 2023 года</t>
  </si>
  <si>
    <t>31.12.2023 г.</t>
  </si>
  <si>
    <t>4 квартал</t>
  </si>
  <si>
    <t>Предъявлено населению 116633,4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</si>
  <si>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</si>
  <si>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</si>
  <si>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</si>
  <si>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</si>
  <si>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</si>
  <si>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</si>
  <si>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</si>
  <si>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</si>
  <si>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</si>
  <si>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</si>
  <si>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</si>
  <si>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</si>
  <si>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</si>
  <si>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</si>
  <si>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Стоимость материалов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</si>
  <si>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</si>
  <si>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</si>
  <si>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</si>
  <si>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</si>
  <si>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</si>
  <si>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</si>
  <si>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</si>
  <si>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</si>
  <si>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</si>
  <si>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</si>
  <si>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</si>
  <si>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</si>
  <si>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Василевского, д. 52</t>
  </si>
  <si>
    <t>Начислено всего 446012,67</t>
  </si>
  <si>
    <t>* холодная вода на СОИ - 13299,18</t>
  </si>
  <si>
    <t>* электроэнергия на СОИ- 21238,24</t>
  </si>
  <si>
    <t>* водоотведение на СОИ- 20822,77</t>
  </si>
  <si>
    <t>Корректировка отчета по услуге дератизации и дезинфекции</t>
  </si>
  <si>
    <t>1,2 квартал</t>
  </si>
  <si>
    <t xml:space="preserve">           2. Всего за период с "01" 10 2023 г. по "31" 10 2023 г. выполнено работ (оказано услуг) на общую сумму девяносто восемь тысяч девятьсот тридцать три рубля 16 копеек.</t>
  </si>
  <si>
    <t>Корректировка отчета за 1,2 квартал по услуге дератизации и дезинфекции</t>
  </si>
  <si>
    <t xml:space="preserve">замена запорной арматуры на отоплении </t>
  </si>
  <si>
    <t>Непредвиденные работы 35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</si>
</sst>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5" fillId="0" borderId="0"/>
    <xf numFmtId="0" fontId="16" fillId="0" borderId="0"/>
    <xf numFmtId="0" fontId="17" fillId="0" borderId="0"/>
    <xf numFmtId="167" fontId="17" fillId="0" borderId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43" fontId="8" fillId="0" borderId="0" xfId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43" fontId="4" fillId="0" borderId="0" xfId="0" applyNumberFormat="1" applyFont="1"/>
    <xf numFmtId="0" fontId="4" fillId="2" borderId="0" xfId="0" applyFont="1" applyFill="1"/>
    <xf numFmtId="43" fontId="4" fillId="2" borderId="0" xfId="1" applyFont="1" applyFill="1"/>
    <xf numFmtId="43" fontId="4" fillId="2" borderId="1" xfId="1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SheetLayoutView="100" workbookViewId="0">
      <selection activeCell="B55" sqref="B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3.42578125" style="2" bestFit="1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51</v>
      </c>
      <c r="B3" s="50"/>
      <c r="C3" s="50"/>
      <c r="D3" s="50"/>
      <c r="E3" s="50"/>
    </row>
    <row r="4" spans="1:5" s="1" customFormat="1" ht="15.75" x14ac:dyDescent="0.25">
      <c r="A4" s="32" t="s">
        <v>13</v>
      </c>
      <c r="B4" s="33"/>
      <c r="C4" s="33"/>
      <c r="D4" s="51" t="s">
        <v>52</v>
      </c>
      <c r="E4" s="51"/>
    </row>
    <row r="5" spans="1:5" x14ac:dyDescent="0.25">
      <c r="A5" s="37"/>
      <c r="B5" s="4"/>
      <c r="C5" s="4"/>
      <c r="D5" s="4"/>
      <c r="E5" s="4"/>
    </row>
    <row r="6" spans="1:5" x14ac:dyDescent="0.25">
      <c r="A6" s="52" t="s">
        <v>0</v>
      </c>
      <c r="B6" s="52"/>
      <c r="C6" s="52"/>
      <c r="D6" s="52"/>
      <c r="E6" s="52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2" t="s">
        <v>50</v>
      </c>
      <c r="B9" s="52"/>
      <c r="C9" s="52"/>
      <c r="D9" s="52"/>
      <c r="E9" s="52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" customHeight="1" x14ac:dyDescent="0.25">
      <c r="A11" s="52" t="s">
        <v>48</v>
      </c>
      <c r="B11" s="52"/>
      <c r="C11" s="52"/>
      <c r="D11" s="52"/>
      <c r="E11" s="52"/>
    </row>
    <row r="12" spans="1:5" ht="17.2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2" t="s">
        <v>27</v>
      </c>
      <c r="B13" s="52"/>
      <c r="C13" s="52"/>
      <c r="D13" s="52"/>
      <c r="E13" s="52"/>
    </row>
    <row r="14" spans="1:5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2" t="s">
        <v>53</v>
      </c>
      <c r="B15" s="52"/>
      <c r="C15" s="52"/>
      <c r="D15" s="52"/>
      <c r="E15" s="52"/>
    </row>
    <row r="16" spans="1:5" x14ac:dyDescent="0.25">
      <c r="A16" s="54" t="s">
        <v>16</v>
      </c>
      <c r="B16" s="57"/>
      <c r="C16" s="57"/>
      <c r="D16" s="57"/>
      <c r="E16" s="57"/>
    </row>
    <row r="17" spans="1:7" ht="30" customHeight="1" x14ac:dyDescent="0.25">
      <c r="A17" s="52" t="s">
        <v>17</v>
      </c>
      <c r="B17" s="52"/>
      <c r="C17" s="52"/>
      <c r="D17" s="52"/>
      <c r="E17" s="52"/>
    </row>
    <row r="18" spans="1:7" ht="60" customHeight="1" x14ac:dyDescent="0.25">
      <c r="A18" s="52" t="s">
        <v>25</v>
      </c>
      <c r="B18" s="52"/>
      <c r="C18" s="52"/>
      <c r="D18" s="52"/>
      <c r="E18" s="52"/>
    </row>
    <row r="19" spans="1:7" ht="33" customHeight="1" x14ac:dyDescent="0.25">
      <c r="A19" s="53" t="s">
        <v>26</v>
      </c>
      <c r="B19" s="53"/>
      <c r="C19" s="53"/>
      <c r="D19" s="53"/>
      <c r="E19" s="53"/>
    </row>
    <row r="20" spans="1:7" x14ac:dyDescent="0.25">
      <c r="A20" s="53"/>
      <c r="B20" s="53"/>
      <c r="C20" s="53"/>
      <c r="D20" s="53"/>
      <c r="E20" s="53"/>
      <c r="F20" s="2">
        <v>1261.4000000000001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30" t="s">
        <v>40</v>
      </c>
      <c r="B22" s="9" t="s">
        <v>39</v>
      </c>
      <c r="C22" s="3" t="s">
        <v>4</v>
      </c>
      <c r="D22" s="3">
        <v>15.11</v>
      </c>
      <c r="E22" s="29">
        <f>D22*F20*G20</f>
        <v>57179.262000000002</v>
      </c>
      <c r="G22" s="20"/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23">
        <v>955.7</v>
      </c>
      <c r="G23" s="20"/>
    </row>
    <row r="24" spans="1:7" x14ac:dyDescent="0.25">
      <c r="A24" s="26" t="s">
        <v>37</v>
      </c>
      <c r="B24" s="27" t="s">
        <v>28</v>
      </c>
      <c r="C24" s="25" t="s">
        <v>4</v>
      </c>
      <c r="D24" s="25">
        <v>5.42</v>
      </c>
      <c r="E24" s="28">
        <f>D24*F20*G20</f>
        <v>20510.364000000001</v>
      </c>
      <c r="G24" s="20"/>
    </row>
    <row r="25" spans="1:7" x14ac:dyDescent="0.25">
      <c r="A25" s="7" t="s">
        <v>41</v>
      </c>
      <c r="B25" s="9" t="s">
        <v>29</v>
      </c>
      <c r="C25" s="3" t="s">
        <v>30</v>
      </c>
      <c r="D25" s="3"/>
      <c r="E25" s="8">
        <v>2946.59</v>
      </c>
      <c r="G25" s="20"/>
    </row>
    <row r="26" spans="1:7" x14ac:dyDescent="0.25">
      <c r="A26" s="7" t="s">
        <v>42</v>
      </c>
      <c r="B26" s="9" t="s">
        <v>29</v>
      </c>
      <c r="C26" s="3" t="s">
        <v>30</v>
      </c>
      <c r="D26" s="3"/>
      <c r="E26" s="8">
        <v>5063.3999999999996</v>
      </c>
      <c r="G26" s="20"/>
    </row>
    <row r="27" spans="1:7" x14ac:dyDescent="0.25">
      <c r="A27" s="7" t="s">
        <v>43</v>
      </c>
      <c r="B27" s="9" t="s">
        <v>29</v>
      </c>
      <c r="C27" s="3" t="s">
        <v>30</v>
      </c>
      <c r="D27" s="3"/>
      <c r="E27" s="8">
        <v>4613.04</v>
      </c>
      <c r="G27" s="20"/>
    </row>
    <row r="28" spans="1:7" x14ac:dyDescent="0.25">
      <c r="A28" s="31" t="s">
        <v>44</v>
      </c>
      <c r="B28" s="9" t="s">
        <v>29</v>
      </c>
      <c r="C28" s="3" t="s">
        <v>30</v>
      </c>
      <c r="D28" s="3"/>
      <c r="E28" s="8">
        <v>904.8</v>
      </c>
      <c r="G28" s="20"/>
    </row>
    <row r="29" spans="1:7" ht="30" x14ac:dyDescent="0.25">
      <c r="A29" s="38" t="s">
        <v>54</v>
      </c>
      <c r="B29" s="9" t="s">
        <v>46</v>
      </c>
      <c r="C29" s="3" t="s">
        <v>47</v>
      </c>
      <c r="D29" s="3">
        <v>2</v>
      </c>
      <c r="E29" s="8">
        <f>D29*235.95</f>
        <v>471.9</v>
      </c>
      <c r="G29" s="20"/>
    </row>
    <row r="30" spans="1:7" x14ac:dyDescent="0.25">
      <c r="A30" s="34"/>
      <c r="B30" s="9"/>
      <c r="C30" s="3"/>
      <c r="D30" s="3"/>
      <c r="E30" s="8"/>
      <c r="G30" s="20"/>
    </row>
    <row r="31" spans="1:7" s="14" customFormat="1" ht="14.25" x14ac:dyDescent="0.2">
      <c r="A31" s="10" t="s">
        <v>31</v>
      </c>
      <c r="B31" s="11"/>
      <c r="C31" s="12"/>
      <c r="D31" s="12"/>
      <c r="E31" s="13">
        <f>SUM(E22:E30)</f>
        <v>92645.055999999982</v>
      </c>
    </row>
    <row r="33" spans="1:8" s="21" customFormat="1" ht="34.15" customHeight="1" x14ac:dyDescent="0.25">
      <c r="A33" s="59" t="s">
        <v>55</v>
      </c>
      <c r="B33" s="59"/>
      <c r="C33" s="59"/>
      <c r="D33" s="59"/>
      <c r="E33" s="59"/>
      <c r="H33" s="22"/>
    </row>
    <row r="34" spans="1:8" ht="30" customHeight="1" x14ac:dyDescent="0.25">
      <c r="A34" s="52" t="s">
        <v>21</v>
      </c>
      <c r="B34" s="52"/>
      <c r="C34" s="52"/>
      <c r="D34" s="52"/>
      <c r="E34" s="52"/>
      <c r="H34" s="15"/>
    </row>
    <row r="35" spans="1:8" ht="15" customHeight="1" x14ac:dyDescent="0.25">
      <c r="A35" s="52" t="s">
        <v>20</v>
      </c>
      <c r="B35" s="52"/>
      <c r="C35" s="52"/>
      <c r="D35" s="52"/>
      <c r="E35" s="52"/>
      <c r="H35" s="15"/>
    </row>
    <row r="36" spans="1:8" ht="31.5" customHeight="1" x14ac:dyDescent="0.25">
      <c r="A36" s="52" t="s">
        <v>32</v>
      </c>
      <c r="B36" s="52"/>
      <c r="C36" s="52"/>
      <c r="D36" s="52"/>
      <c r="E36" s="52"/>
      <c r="F36" s="14"/>
      <c r="G36" s="14"/>
      <c r="H36" s="16"/>
    </row>
    <row r="37" spans="1:8" x14ac:dyDescent="0.25">
      <c r="A37" s="52" t="s">
        <v>18</v>
      </c>
      <c r="B37" s="52"/>
      <c r="C37" s="52"/>
      <c r="D37" s="52"/>
      <c r="E37" s="52"/>
      <c r="H37" s="15"/>
    </row>
    <row r="38" spans="1:8" x14ac:dyDescent="0.25">
      <c r="A38" s="60" t="s">
        <v>5</v>
      </c>
      <c r="B38" s="60"/>
      <c r="C38" s="60"/>
      <c r="D38" s="60"/>
      <c r="E38" s="60"/>
    </row>
    <row r="39" spans="1:8" x14ac:dyDescent="0.25">
      <c r="A39" s="52" t="s">
        <v>18</v>
      </c>
      <c r="B39" s="52"/>
      <c r="C39" s="52"/>
      <c r="D39" s="52"/>
      <c r="E39" s="52"/>
    </row>
    <row r="40" spans="1:8" x14ac:dyDescent="0.25">
      <c r="A40" s="61" t="s">
        <v>57</v>
      </c>
      <c r="B40" s="61"/>
      <c r="C40" s="61"/>
      <c r="D40" s="61"/>
      <c r="E40" s="5"/>
    </row>
    <row r="41" spans="1:8" x14ac:dyDescent="0.25">
      <c r="B41" s="58" t="s">
        <v>19</v>
      </c>
      <c r="C41" s="58"/>
      <c r="D41" s="58"/>
      <c r="E41" s="6" t="s">
        <v>6</v>
      </c>
    </row>
    <row r="42" spans="1:8" x14ac:dyDescent="0.25">
      <c r="A42" s="36"/>
      <c r="B42" s="36"/>
      <c r="C42" s="36"/>
      <c r="D42" s="36"/>
      <c r="E42" s="36"/>
    </row>
    <row r="43" spans="1:8" x14ac:dyDescent="0.25">
      <c r="A43" s="62" t="s">
        <v>49</v>
      </c>
      <c r="B43" s="62"/>
      <c r="C43" s="62"/>
      <c r="D43" s="62"/>
      <c r="E43" s="5"/>
    </row>
    <row r="44" spans="1:8" x14ac:dyDescent="0.25">
      <c r="B44" s="58" t="s">
        <v>19</v>
      </c>
      <c r="C44" s="58"/>
      <c r="D44" s="58"/>
      <c r="E44" s="6" t="s">
        <v>6</v>
      </c>
    </row>
    <row r="47" spans="1:8" x14ac:dyDescent="0.25">
      <c r="A47" s="14" t="s">
        <v>33</v>
      </c>
    </row>
    <row r="48" spans="1:8" x14ac:dyDescent="0.25">
      <c r="A48" s="2" t="s">
        <v>38</v>
      </c>
      <c r="B48" s="17">
        <v>-45428.85</v>
      </c>
    </row>
    <row r="49" spans="1:2" ht="30" x14ac:dyDescent="0.25">
      <c r="A49" s="35" t="s">
        <v>56</v>
      </c>
      <c r="B49" s="18"/>
    </row>
    <row r="50" spans="1:2" x14ac:dyDescent="0.25">
      <c r="A50" s="2" t="s">
        <v>34</v>
      </c>
      <c r="B50" s="18">
        <v>106720.59</v>
      </c>
    </row>
    <row r="51" spans="1:2" x14ac:dyDescent="0.25">
      <c r="A51" s="2" t="s">
        <v>45</v>
      </c>
      <c r="B51" s="18">
        <f>150*3</f>
        <v>450</v>
      </c>
    </row>
    <row r="52" spans="1:2" ht="30" x14ac:dyDescent="0.25">
      <c r="A52" s="35" t="s">
        <v>36</v>
      </c>
      <c r="B52" s="18">
        <f>E31</f>
        <v>92645.055999999982</v>
      </c>
    </row>
    <row r="53" spans="1:2" x14ac:dyDescent="0.25">
      <c r="A53" s="19" t="s">
        <v>35</v>
      </c>
      <c r="B53" s="24">
        <f>B48+B50+B51-B52</f>
        <v>-30903.315999999984</v>
      </c>
    </row>
    <row r="55" spans="1:2" x14ac:dyDescent="0.25">
      <c r="B55" s="2">
        <v>-49667.16</v>
      </c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5" zoomScaleSheetLayoutView="100" workbookViewId="0">
      <selection activeCell="B55" sqref="B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3.42578125" style="2" bestFit="1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58</v>
      </c>
      <c r="B3" s="50"/>
      <c r="C3" s="50"/>
      <c r="D3" s="50"/>
      <c r="E3" s="50"/>
    </row>
    <row r="4" spans="1:5" s="1" customFormat="1" ht="15.75" x14ac:dyDescent="0.25">
      <c r="A4" s="32" t="s">
        <v>13</v>
      </c>
      <c r="B4" s="33"/>
      <c r="C4" s="33"/>
      <c r="D4" s="51" t="s">
        <v>59</v>
      </c>
      <c r="E4" s="51"/>
    </row>
    <row r="5" spans="1:5" x14ac:dyDescent="0.25">
      <c r="A5" s="41"/>
      <c r="B5" s="4"/>
      <c r="C5" s="4"/>
      <c r="D5" s="4"/>
      <c r="E5" s="4"/>
    </row>
    <row r="6" spans="1:5" x14ac:dyDescent="0.25">
      <c r="A6" s="52" t="s">
        <v>0</v>
      </c>
      <c r="B6" s="52"/>
      <c r="C6" s="52"/>
      <c r="D6" s="52"/>
      <c r="E6" s="52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2" t="s">
        <v>50</v>
      </c>
      <c r="B9" s="52"/>
      <c r="C9" s="52"/>
      <c r="D9" s="52"/>
      <c r="E9" s="52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" customHeight="1" x14ac:dyDescent="0.25">
      <c r="A11" s="52" t="s">
        <v>48</v>
      </c>
      <c r="B11" s="52"/>
      <c r="C11" s="52"/>
      <c r="D11" s="52"/>
      <c r="E11" s="52"/>
    </row>
    <row r="12" spans="1:5" ht="17.2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2" t="s">
        <v>27</v>
      </c>
      <c r="B13" s="52"/>
      <c r="C13" s="52"/>
      <c r="D13" s="52"/>
      <c r="E13" s="52"/>
    </row>
    <row r="14" spans="1:5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2" t="s">
        <v>53</v>
      </c>
      <c r="B15" s="52"/>
      <c r="C15" s="52"/>
      <c r="D15" s="52"/>
      <c r="E15" s="52"/>
    </row>
    <row r="16" spans="1:5" x14ac:dyDescent="0.25">
      <c r="A16" s="54" t="s">
        <v>16</v>
      </c>
      <c r="B16" s="57"/>
      <c r="C16" s="57"/>
      <c r="D16" s="57"/>
      <c r="E16" s="57"/>
    </row>
    <row r="17" spans="1:7" ht="30" customHeight="1" x14ac:dyDescent="0.25">
      <c r="A17" s="52" t="s">
        <v>17</v>
      </c>
      <c r="B17" s="52"/>
      <c r="C17" s="52"/>
      <c r="D17" s="52"/>
      <c r="E17" s="52"/>
    </row>
    <row r="18" spans="1:7" ht="60" customHeight="1" x14ac:dyDescent="0.25">
      <c r="A18" s="52" t="s">
        <v>25</v>
      </c>
      <c r="B18" s="52"/>
      <c r="C18" s="52"/>
      <c r="D18" s="52"/>
      <c r="E18" s="52"/>
    </row>
    <row r="19" spans="1:7" ht="33" customHeight="1" x14ac:dyDescent="0.25">
      <c r="A19" s="53" t="s">
        <v>26</v>
      </c>
      <c r="B19" s="53"/>
      <c r="C19" s="53"/>
      <c r="D19" s="53"/>
      <c r="E19" s="53"/>
    </row>
    <row r="20" spans="1:7" x14ac:dyDescent="0.25">
      <c r="A20" s="53"/>
      <c r="B20" s="53"/>
      <c r="C20" s="53"/>
      <c r="D20" s="53"/>
      <c r="E20" s="53"/>
      <c r="F20" s="2">
        <v>1261.4000000000001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30" t="s">
        <v>40</v>
      </c>
      <c r="B22" s="9" t="s">
        <v>39</v>
      </c>
      <c r="C22" s="3" t="s">
        <v>4</v>
      </c>
      <c r="D22" s="3">
        <v>15.11</v>
      </c>
      <c r="E22" s="29">
        <f>D22*F20*G20</f>
        <v>57179.262000000002</v>
      </c>
      <c r="G22" s="20"/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23">
        <v>955.7</v>
      </c>
      <c r="G23" s="20"/>
    </row>
    <row r="24" spans="1:7" x14ac:dyDescent="0.25">
      <c r="A24" s="26" t="s">
        <v>37</v>
      </c>
      <c r="B24" s="27" t="s">
        <v>28</v>
      </c>
      <c r="C24" s="25" t="s">
        <v>4</v>
      </c>
      <c r="D24" s="25">
        <v>5.42</v>
      </c>
      <c r="E24" s="28">
        <f>D24*F20*G20</f>
        <v>20510.364000000001</v>
      </c>
      <c r="G24" s="20"/>
    </row>
    <row r="25" spans="1:7" x14ac:dyDescent="0.25">
      <c r="A25" s="7" t="s">
        <v>41</v>
      </c>
      <c r="B25" s="9" t="s">
        <v>60</v>
      </c>
      <c r="C25" s="3" t="s">
        <v>30</v>
      </c>
      <c r="D25" s="3"/>
      <c r="E25" s="8">
        <v>4146.09</v>
      </c>
      <c r="G25" s="20"/>
    </row>
    <row r="26" spans="1:7" x14ac:dyDescent="0.25">
      <c r="A26" s="7" t="s">
        <v>42</v>
      </c>
      <c r="B26" s="9" t="s">
        <v>60</v>
      </c>
      <c r="C26" s="3" t="s">
        <v>30</v>
      </c>
      <c r="D26" s="3"/>
      <c r="E26" s="8">
        <v>7726.05</v>
      </c>
      <c r="G26" s="20"/>
    </row>
    <row r="27" spans="1:7" x14ac:dyDescent="0.25">
      <c r="A27" s="7" t="s">
        <v>43</v>
      </c>
      <c r="B27" s="9" t="s">
        <v>60</v>
      </c>
      <c r="C27" s="3" t="s">
        <v>30</v>
      </c>
      <c r="D27" s="3"/>
      <c r="E27" s="8">
        <v>6490.92</v>
      </c>
      <c r="G27" s="20"/>
    </row>
    <row r="28" spans="1:7" x14ac:dyDescent="0.25">
      <c r="A28" s="31" t="s">
        <v>44</v>
      </c>
      <c r="B28" s="9" t="s">
        <v>60</v>
      </c>
      <c r="C28" s="3" t="s">
        <v>30</v>
      </c>
      <c r="D28" s="3"/>
      <c r="E28" s="8">
        <v>2517.9299999999998</v>
      </c>
      <c r="G28" s="20"/>
    </row>
    <row r="29" spans="1:7" x14ac:dyDescent="0.25">
      <c r="A29" s="38" t="s">
        <v>64</v>
      </c>
      <c r="B29" s="9" t="s">
        <v>63</v>
      </c>
      <c r="C29" s="3" t="s">
        <v>47</v>
      </c>
      <c r="D29" s="3">
        <v>3</v>
      </c>
      <c r="E29" s="8">
        <f>D29*235.95</f>
        <v>707.84999999999991</v>
      </c>
      <c r="G29" s="20"/>
    </row>
    <row r="30" spans="1:7" x14ac:dyDescent="0.25">
      <c r="A30" s="34"/>
      <c r="B30" s="9"/>
      <c r="C30" s="3"/>
      <c r="D30" s="3"/>
      <c r="E30" s="8"/>
      <c r="G30" s="20"/>
    </row>
    <row r="31" spans="1:7" s="14" customFormat="1" ht="14.25" x14ac:dyDescent="0.2">
      <c r="A31" s="10" t="s">
        <v>31</v>
      </c>
      <c r="B31" s="11"/>
      <c r="C31" s="12"/>
      <c r="D31" s="12"/>
      <c r="E31" s="13">
        <f>SUM(E22:E30)</f>
        <v>100234.166</v>
      </c>
    </row>
    <row r="33" spans="1:8" s="21" customFormat="1" ht="34.15" customHeight="1" x14ac:dyDescent="0.25">
      <c r="A33" s="59" t="s">
        <v>65</v>
      </c>
      <c r="B33" s="59"/>
      <c r="C33" s="59"/>
      <c r="D33" s="59"/>
      <c r="E33" s="59"/>
      <c r="H33" s="22"/>
    </row>
    <row r="34" spans="1:8" ht="30" customHeight="1" x14ac:dyDescent="0.25">
      <c r="A34" s="52" t="s">
        <v>21</v>
      </c>
      <c r="B34" s="52"/>
      <c r="C34" s="52"/>
      <c r="D34" s="52"/>
      <c r="E34" s="52"/>
      <c r="H34" s="15"/>
    </row>
    <row r="35" spans="1:8" ht="15" customHeight="1" x14ac:dyDescent="0.25">
      <c r="A35" s="52" t="s">
        <v>20</v>
      </c>
      <c r="B35" s="52"/>
      <c r="C35" s="52"/>
      <c r="D35" s="52"/>
      <c r="E35" s="52"/>
      <c r="H35" s="15"/>
    </row>
    <row r="36" spans="1:8" ht="31.5" customHeight="1" x14ac:dyDescent="0.25">
      <c r="A36" s="52" t="s">
        <v>32</v>
      </c>
      <c r="B36" s="52"/>
      <c r="C36" s="52"/>
      <c r="D36" s="52"/>
      <c r="E36" s="52"/>
      <c r="F36" s="14"/>
      <c r="G36" s="14"/>
      <c r="H36" s="16"/>
    </row>
    <row r="37" spans="1:8" x14ac:dyDescent="0.25">
      <c r="A37" s="52" t="s">
        <v>18</v>
      </c>
      <c r="B37" s="52"/>
      <c r="C37" s="52"/>
      <c r="D37" s="52"/>
      <c r="E37" s="52"/>
      <c r="H37" s="15"/>
    </row>
    <row r="38" spans="1:8" x14ac:dyDescent="0.25">
      <c r="A38" s="60" t="s">
        <v>5</v>
      </c>
      <c r="B38" s="60"/>
      <c r="C38" s="60"/>
      <c r="D38" s="60"/>
      <c r="E38" s="60"/>
    </row>
    <row r="39" spans="1:8" x14ac:dyDescent="0.25">
      <c r="A39" s="52" t="s">
        <v>18</v>
      </c>
      <c r="B39" s="52"/>
      <c r="C39" s="52"/>
      <c r="D39" s="52"/>
      <c r="E39" s="52"/>
    </row>
    <row r="40" spans="1:8" x14ac:dyDescent="0.25">
      <c r="A40" s="61" t="s">
        <v>57</v>
      </c>
      <c r="B40" s="61"/>
      <c r="C40" s="61"/>
      <c r="D40" s="61"/>
      <c r="E40" s="5"/>
    </row>
    <row r="41" spans="1:8" x14ac:dyDescent="0.25">
      <c r="B41" s="58" t="s">
        <v>19</v>
      </c>
      <c r="C41" s="58"/>
      <c r="D41" s="58"/>
      <c r="E41" s="6" t="s">
        <v>6</v>
      </c>
    </row>
    <row r="42" spans="1:8" x14ac:dyDescent="0.25">
      <c r="A42" s="40"/>
      <c r="B42" s="40"/>
      <c r="C42" s="40"/>
      <c r="D42" s="40"/>
      <c r="E42" s="40"/>
    </row>
    <row r="43" spans="1:8" x14ac:dyDescent="0.25">
      <c r="A43" s="62" t="s">
        <v>49</v>
      </c>
      <c r="B43" s="62"/>
      <c r="C43" s="62"/>
      <c r="D43" s="62"/>
      <c r="E43" s="5"/>
    </row>
    <row r="44" spans="1:8" x14ac:dyDescent="0.25">
      <c r="B44" s="58" t="s">
        <v>19</v>
      </c>
      <c r="C44" s="58"/>
      <c r="D44" s="58"/>
      <c r="E44" s="6" t="s">
        <v>6</v>
      </c>
    </row>
    <row r="47" spans="1:8" x14ac:dyDescent="0.25">
      <c r="A47" s="14" t="s">
        <v>33</v>
      </c>
    </row>
    <row r="48" spans="1:8" x14ac:dyDescent="0.25">
      <c r="A48" s="2" t="s">
        <v>38</v>
      </c>
      <c r="B48" s="17">
        <f>'1кв'!B53</f>
        <v>-30903.315999999984</v>
      </c>
    </row>
    <row r="49" spans="1:2" ht="30" x14ac:dyDescent="0.25">
      <c r="A49" s="39" t="s">
        <v>66</v>
      </c>
      <c r="B49" s="18"/>
    </row>
    <row r="50" spans="1:2" x14ac:dyDescent="0.25">
      <c r="A50" s="2" t="s">
        <v>34</v>
      </c>
      <c r="B50" s="18">
        <v>103725.58</v>
      </c>
    </row>
    <row r="51" spans="1:2" x14ac:dyDescent="0.25">
      <c r="A51" s="2" t="s">
        <v>45</v>
      </c>
      <c r="B51" s="18">
        <f>150*3</f>
        <v>450</v>
      </c>
    </row>
    <row r="52" spans="1:2" ht="30" x14ac:dyDescent="0.25">
      <c r="A52" s="39" t="s">
        <v>36</v>
      </c>
      <c r="B52" s="18">
        <f>E31</f>
        <v>100234.166</v>
      </c>
    </row>
    <row r="53" spans="1:2" x14ac:dyDescent="0.25">
      <c r="A53" s="19" t="s">
        <v>35</v>
      </c>
      <c r="B53" s="24">
        <f>B48+B50+B51-B52</f>
        <v>-26961.901999999973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2" zoomScaleSheetLayoutView="100" workbookViewId="0">
      <selection activeCell="A30" sqref="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3.42578125" style="2" bestFit="1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61</v>
      </c>
      <c r="B3" s="50"/>
      <c r="C3" s="50"/>
      <c r="D3" s="50"/>
      <c r="E3" s="50"/>
    </row>
    <row r="4" spans="1:5" s="1" customFormat="1" ht="15.75" x14ac:dyDescent="0.25">
      <c r="A4" s="32" t="s">
        <v>13</v>
      </c>
      <c r="B4" s="33"/>
      <c r="C4" s="33"/>
      <c r="D4" s="51" t="s">
        <v>59</v>
      </c>
      <c r="E4" s="51"/>
    </row>
    <row r="5" spans="1:5" x14ac:dyDescent="0.25">
      <c r="A5" s="41"/>
      <c r="B5" s="4"/>
      <c r="C5" s="4"/>
      <c r="D5" s="4"/>
      <c r="E5" s="4"/>
    </row>
    <row r="6" spans="1:5" x14ac:dyDescent="0.25">
      <c r="A6" s="52" t="s">
        <v>0</v>
      </c>
      <c r="B6" s="52"/>
      <c r="C6" s="52"/>
      <c r="D6" s="52"/>
      <c r="E6" s="52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2" t="s">
        <v>50</v>
      </c>
      <c r="B9" s="52"/>
      <c r="C9" s="52"/>
      <c r="D9" s="52"/>
      <c r="E9" s="52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" customHeight="1" x14ac:dyDescent="0.25">
      <c r="A11" s="52" t="s">
        <v>48</v>
      </c>
      <c r="B11" s="52"/>
      <c r="C11" s="52"/>
      <c r="D11" s="52"/>
      <c r="E11" s="52"/>
    </row>
    <row r="12" spans="1:5" ht="17.2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2" t="s">
        <v>27</v>
      </c>
      <c r="B13" s="52"/>
      <c r="C13" s="52"/>
      <c r="D13" s="52"/>
      <c r="E13" s="52"/>
    </row>
    <row r="14" spans="1:5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2" t="s">
        <v>53</v>
      </c>
      <c r="B15" s="52"/>
      <c r="C15" s="52"/>
      <c r="D15" s="52"/>
      <c r="E15" s="52"/>
    </row>
    <row r="16" spans="1:5" x14ac:dyDescent="0.25">
      <c r="A16" s="54" t="s">
        <v>16</v>
      </c>
      <c r="B16" s="57"/>
      <c r="C16" s="57"/>
      <c r="D16" s="57"/>
      <c r="E16" s="57"/>
    </row>
    <row r="17" spans="1:7" ht="30" customHeight="1" x14ac:dyDescent="0.25">
      <c r="A17" s="52" t="s">
        <v>17</v>
      </c>
      <c r="B17" s="52"/>
      <c r="C17" s="52"/>
      <c r="D17" s="52"/>
      <c r="E17" s="52"/>
    </row>
    <row r="18" spans="1:7" ht="60" customHeight="1" x14ac:dyDescent="0.25">
      <c r="A18" s="52" t="s">
        <v>25</v>
      </c>
      <c r="B18" s="52"/>
      <c r="C18" s="52"/>
      <c r="D18" s="52"/>
      <c r="E18" s="52"/>
    </row>
    <row r="19" spans="1:7" ht="33" customHeight="1" x14ac:dyDescent="0.25">
      <c r="A19" s="53" t="s">
        <v>26</v>
      </c>
      <c r="B19" s="53"/>
      <c r="C19" s="53"/>
      <c r="D19" s="53"/>
      <c r="E19" s="53"/>
    </row>
    <row r="20" spans="1:7" x14ac:dyDescent="0.25">
      <c r="A20" s="53"/>
      <c r="B20" s="53"/>
      <c r="C20" s="53"/>
      <c r="D20" s="53"/>
      <c r="E20" s="53"/>
      <c r="F20" s="2">
        <v>1261.4000000000001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30" t="s">
        <v>40</v>
      </c>
      <c r="B22" s="9" t="s">
        <v>39</v>
      </c>
      <c r="C22" s="3" t="s">
        <v>4</v>
      </c>
      <c r="D22" s="3">
        <v>16.91</v>
      </c>
      <c r="E22" s="29">
        <f>D22*F20*G20</f>
        <v>63990.822</v>
      </c>
      <c r="G22" s="20"/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23">
        <v>0</v>
      </c>
      <c r="G23" s="20"/>
    </row>
    <row r="24" spans="1:7" x14ac:dyDescent="0.25">
      <c r="A24" s="26" t="s">
        <v>37</v>
      </c>
      <c r="B24" s="27" t="s">
        <v>28</v>
      </c>
      <c r="C24" s="25" t="s">
        <v>4</v>
      </c>
      <c r="D24" s="25">
        <v>6.06</v>
      </c>
      <c r="E24" s="28">
        <f>D24*F20*G20</f>
        <v>22932.252</v>
      </c>
      <c r="G24" s="20"/>
    </row>
    <row r="25" spans="1:7" x14ac:dyDescent="0.25">
      <c r="A25" s="7" t="s">
        <v>41</v>
      </c>
      <c r="B25" s="9" t="s">
        <v>62</v>
      </c>
      <c r="C25" s="3" t="s">
        <v>30</v>
      </c>
      <c r="D25" s="3"/>
      <c r="E25" s="8">
        <v>2894.61</v>
      </c>
      <c r="G25" s="20"/>
    </row>
    <row r="26" spans="1:7" x14ac:dyDescent="0.25">
      <c r="A26" s="7" t="s">
        <v>42</v>
      </c>
      <c r="B26" s="9" t="s">
        <v>62</v>
      </c>
      <c r="C26" s="3" t="s">
        <v>30</v>
      </c>
      <c r="D26" s="3"/>
      <c r="E26" s="8">
        <v>2842.1</v>
      </c>
      <c r="G26" s="20"/>
    </row>
    <row r="27" spans="1:7" x14ac:dyDescent="0.25">
      <c r="A27" s="7" t="s">
        <v>43</v>
      </c>
      <c r="B27" s="9" t="s">
        <v>62</v>
      </c>
      <c r="C27" s="3" t="s">
        <v>30</v>
      </c>
      <c r="D27" s="3"/>
      <c r="E27" s="8">
        <v>4531.67</v>
      </c>
      <c r="G27" s="20"/>
    </row>
    <row r="28" spans="1:7" x14ac:dyDescent="0.25">
      <c r="A28" s="31" t="s">
        <v>44</v>
      </c>
      <c r="B28" s="9" t="s">
        <v>62</v>
      </c>
      <c r="C28" s="3" t="s">
        <v>30</v>
      </c>
      <c r="D28" s="3"/>
      <c r="E28" s="8">
        <v>2849.66</v>
      </c>
      <c r="G28" s="20"/>
    </row>
    <row r="29" spans="1:7" ht="30" x14ac:dyDescent="0.25">
      <c r="A29" s="31" t="s">
        <v>112</v>
      </c>
      <c r="B29" s="9" t="s">
        <v>68</v>
      </c>
      <c r="C29" s="3" t="s">
        <v>47</v>
      </c>
      <c r="D29" s="3">
        <v>28</v>
      </c>
      <c r="E29" s="8">
        <f>D29*260.07</f>
        <v>7281.96</v>
      </c>
      <c r="G29" s="20"/>
    </row>
    <row r="30" spans="1:7" ht="30" x14ac:dyDescent="0.25">
      <c r="A30" s="45" t="s">
        <v>67</v>
      </c>
      <c r="B30" s="9" t="s">
        <v>69</v>
      </c>
      <c r="C30" s="3" t="s">
        <v>47</v>
      </c>
      <c r="D30" s="3">
        <v>2</v>
      </c>
      <c r="E30" s="8">
        <f>D30*260.07</f>
        <v>520.14</v>
      </c>
      <c r="G30" s="20"/>
    </row>
    <row r="31" spans="1:7" x14ac:dyDescent="0.25">
      <c r="A31" s="38"/>
      <c r="B31" s="9"/>
      <c r="C31" s="3"/>
      <c r="D31" s="3"/>
      <c r="E31" s="8"/>
      <c r="G31" s="20"/>
    </row>
    <row r="32" spans="1:7" s="14" customFormat="1" ht="14.25" x14ac:dyDescent="0.2">
      <c r="A32" s="10" t="s">
        <v>31</v>
      </c>
      <c r="B32" s="11"/>
      <c r="C32" s="12"/>
      <c r="D32" s="12"/>
      <c r="E32" s="13">
        <f>SUM(E22:E31)</f>
        <v>107843.21400000001</v>
      </c>
    </row>
    <row r="34" spans="1:8" s="21" customFormat="1" ht="34.15" customHeight="1" x14ac:dyDescent="0.25">
      <c r="A34" s="59" t="s">
        <v>70</v>
      </c>
      <c r="B34" s="59"/>
      <c r="C34" s="59"/>
      <c r="D34" s="59"/>
      <c r="E34" s="59"/>
      <c r="H34" s="22"/>
    </row>
    <row r="35" spans="1:8" ht="30" customHeight="1" x14ac:dyDescent="0.25">
      <c r="A35" s="52" t="s">
        <v>21</v>
      </c>
      <c r="B35" s="52"/>
      <c r="C35" s="52"/>
      <c r="D35" s="52"/>
      <c r="E35" s="52"/>
      <c r="H35" s="15"/>
    </row>
    <row r="36" spans="1:8" ht="15" customHeight="1" x14ac:dyDescent="0.25">
      <c r="A36" s="52" t="s">
        <v>20</v>
      </c>
      <c r="B36" s="52"/>
      <c r="C36" s="52"/>
      <c r="D36" s="52"/>
      <c r="E36" s="52"/>
      <c r="H36" s="15"/>
    </row>
    <row r="37" spans="1:8" ht="31.5" customHeight="1" x14ac:dyDescent="0.25">
      <c r="A37" s="52" t="s">
        <v>32</v>
      </c>
      <c r="B37" s="52"/>
      <c r="C37" s="52"/>
      <c r="D37" s="52"/>
      <c r="E37" s="52"/>
      <c r="F37" s="14"/>
      <c r="G37" s="14"/>
      <c r="H37" s="16"/>
    </row>
    <row r="38" spans="1:8" x14ac:dyDescent="0.25">
      <c r="A38" s="52" t="s">
        <v>18</v>
      </c>
      <c r="B38" s="52"/>
      <c r="C38" s="52"/>
      <c r="D38" s="52"/>
      <c r="E38" s="52"/>
      <c r="H38" s="15"/>
    </row>
    <row r="39" spans="1:8" x14ac:dyDescent="0.25">
      <c r="A39" s="60" t="s">
        <v>5</v>
      </c>
      <c r="B39" s="60"/>
      <c r="C39" s="60"/>
      <c r="D39" s="60"/>
      <c r="E39" s="60"/>
    </row>
    <row r="40" spans="1:8" x14ac:dyDescent="0.25">
      <c r="A40" s="52" t="s">
        <v>18</v>
      </c>
      <c r="B40" s="52"/>
      <c r="C40" s="52"/>
      <c r="D40" s="52"/>
      <c r="E40" s="52"/>
    </row>
    <row r="41" spans="1:8" x14ac:dyDescent="0.25">
      <c r="A41" s="61" t="s">
        <v>57</v>
      </c>
      <c r="B41" s="61"/>
      <c r="C41" s="61"/>
      <c r="D41" s="61"/>
      <c r="E41" s="5"/>
    </row>
    <row r="42" spans="1:8" x14ac:dyDescent="0.25">
      <c r="B42" s="58" t="s">
        <v>19</v>
      </c>
      <c r="C42" s="58"/>
      <c r="D42" s="58"/>
      <c r="E42" s="6" t="s">
        <v>6</v>
      </c>
    </row>
    <row r="43" spans="1:8" x14ac:dyDescent="0.25">
      <c r="A43" s="40"/>
      <c r="B43" s="40"/>
      <c r="C43" s="40"/>
      <c r="D43" s="40"/>
      <c r="E43" s="40"/>
    </row>
    <row r="44" spans="1:8" x14ac:dyDescent="0.25">
      <c r="A44" s="62" t="s">
        <v>49</v>
      </c>
      <c r="B44" s="62"/>
      <c r="C44" s="62"/>
      <c r="D44" s="62"/>
      <c r="E44" s="5"/>
    </row>
    <row r="45" spans="1:8" x14ac:dyDescent="0.25">
      <c r="B45" s="58" t="s">
        <v>19</v>
      </c>
      <c r="C45" s="58"/>
      <c r="D45" s="58"/>
      <c r="E45" s="6" t="s">
        <v>6</v>
      </c>
    </row>
    <row r="48" spans="1:8" x14ac:dyDescent="0.25">
      <c r="A48" s="14" t="s">
        <v>33</v>
      </c>
    </row>
    <row r="49" spans="1:2" x14ac:dyDescent="0.25">
      <c r="A49" s="2" t="s">
        <v>38</v>
      </c>
      <c r="B49" s="17">
        <f>'2кв'!B53</f>
        <v>-26961.901999999973</v>
      </c>
    </row>
    <row r="50" spans="1:2" ht="30" x14ac:dyDescent="0.25">
      <c r="A50" s="39" t="s">
        <v>71</v>
      </c>
      <c r="B50" s="18"/>
    </row>
    <row r="51" spans="1:2" x14ac:dyDescent="0.25">
      <c r="A51" s="2" t="s">
        <v>34</v>
      </c>
      <c r="B51" s="18">
        <v>116087.57</v>
      </c>
    </row>
    <row r="52" spans="1:2" x14ac:dyDescent="0.25">
      <c r="A52" s="2" t="s">
        <v>45</v>
      </c>
      <c r="B52" s="18">
        <f>150*3</f>
        <v>450</v>
      </c>
    </row>
    <row r="53" spans="1:2" ht="30" x14ac:dyDescent="0.25">
      <c r="A53" s="39" t="s">
        <v>36</v>
      </c>
      <c r="B53" s="18">
        <f>E32</f>
        <v>107843.21400000001</v>
      </c>
    </row>
    <row r="54" spans="1:2" x14ac:dyDescent="0.25">
      <c r="A54" s="19" t="s">
        <v>35</v>
      </c>
      <c r="B54" s="24">
        <f>B49+B51+B52-B53</f>
        <v>-18267.545999999973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7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3.42578125" style="2" bestFit="1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72</v>
      </c>
      <c r="B3" s="50"/>
      <c r="C3" s="50"/>
      <c r="D3" s="50"/>
      <c r="E3" s="50"/>
    </row>
    <row r="4" spans="1:5" s="1" customFormat="1" ht="15.75" x14ac:dyDescent="0.25">
      <c r="A4" s="32" t="s">
        <v>13</v>
      </c>
      <c r="B4" s="33"/>
      <c r="C4" s="33"/>
      <c r="D4" s="63"/>
      <c r="E4" s="63" t="s">
        <v>73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52" t="s">
        <v>0</v>
      </c>
      <c r="B6" s="52"/>
      <c r="C6" s="52"/>
      <c r="D6" s="52"/>
      <c r="E6" s="52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2" t="s">
        <v>50</v>
      </c>
      <c r="B9" s="52"/>
      <c r="C9" s="52"/>
      <c r="D9" s="52"/>
      <c r="E9" s="52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" customHeight="1" x14ac:dyDescent="0.25">
      <c r="A11" s="52" t="s">
        <v>48</v>
      </c>
      <c r="B11" s="52"/>
      <c r="C11" s="52"/>
      <c r="D11" s="52"/>
      <c r="E11" s="52"/>
    </row>
    <row r="12" spans="1:5" ht="17.2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2" t="s">
        <v>27</v>
      </c>
      <c r="B13" s="52"/>
      <c r="C13" s="52"/>
      <c r="D13" s="52"/>
      <c r="E13" s="52"/>
    </row>
    <row r="14" spans="1:5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2" t="s">
        <v>53</v>
      </c>
      <c r="B15" s="52"/>
      <c r="C15" s="52"/>
      <c r="D15" s="52"/>
      <c r="E15" s="52"/>
    </row>
    <row r="16" spans="1:5" x14ac:dyDescent="0.25">
      <c r="A16" s="54" t="s">
        <v>16</v>
      </c>
      <c r="B16" s="57"/>
      <c r="C16" s="57"/>
      <c r="D16" s="57"/>
      <c r="E16" s="57"/>
    </row>
    <row r="17" spans="1:7" ht="30" customHeight="1" x14ac:dyDescent="0.25">
      <c r="A17" s="52" t="s">
        <v>17</v>
      </c>
      <c r="B17" s="52"/>
      <c r="C17" s="52"/>
      <c r="D17" s="52"/>
      <c r="E17" s="52"/>
    </row>
    <row r="18" spans="1:7" ht="60" customHeight="1" x14ac:dyDescent="0.25">
      <c r="A18" s="52" t="s">
        <v>25</v>
      </c>
      <c r="B18" s="52"/>
      <c r="C18" s="52"/>
      <c r="D18" s="52"/>
      <c r="E18" s="52"/>
    </row>
    <row r="19" spans="1:7" ht="33" customHeight="1" x14ac:dyDescent="0.25">
      <c r="A19" s="53" t="s">
        <v>26</v>
      </c>
      <c r="B19" s="53"/>
      <c r="C19" s="53"/>
      <c r="D19" s="53"/>
      <c r="E19" s="53"/>
    </row>
    <row r="20" spans="1:7" x14ac:dyDescent="0.25">
      <c r="A20" s="53"/>
      <c r="B20" s="53"/>
      <c r="C20" s="53"/>
      <c r="D20" s="53"/>
      <c r="E20" s="53"/>
      <c r="F20" s="2">
        <v>1261.4000000000001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30" t="s">
        <v>40</v>
      </c>
      <c r="B22" s="9" t="s">
        <v>39</v>
      </c>
      <c r="C22" s="3" t="s">
        <v>4</v>
      </c>
      <c r="D22" s="3">
        <v>16.91</v>
      </c>
      <c r="E22" s="29">
        <f>D22*F20*G20</f>
        <v>63990.822</v>
      </c>
      <c r="G22" s="20"/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23">
        <v>0</v>
      </c>
      <c r="G23" s="20"/>
    </row>
    <row r="24" spans="1:7" x14ac:dyDescent="0.25">
      <c r="A24" s="26" t="s">
        <v>37</v>
      </c>
      <c r="B24" s="27" t="s">
        <v>28</v>
      </c>
      <c r="C24" s="25" t="s">
        <v>4</v>
      </c>
      <c r="D24" s="25">
        <v>6.06</v>
      </c>
      <c r="E24" s="28">
        <f>D24*F20*G20</f>
        <v>22932.252</v>
      </c>
      <c r="G24" s="20"/>
    </row>
    <row r="25" spans="1:7" x14ac:dyDescent="0.25">
      <c r="A25" s="7" t="s">
        <v>41</v>
      </c>
      <c r="B25" s="9" t="s">
        <v>74</v>
      </c>
      <c r="C25" s="3" t="s">
        <v>30</v>
      </c>
      <c r="D25" s="3"/>
      <c r="E25" s="8">
        <v>3703.17</v>
      </c>
      <c r="G25" s="20"/>
    </row>
    <row r="26" spans="1:7" x14ac:dyDescent="0.25">
      <c r="A26" s="7" t="s">
        <v>42</v>
      </c>
      <c r="B26" s="9" t="s">
        <v>74</v>
      </c>
      <c r="C26" s="3" t="s">
        <v>30</v>
      </c>
      <c r="D26" s="3"/>
      <c r="E26" s="8">
        <v>4306.8</v>
      </c>
      <c r="G26" s="20"/>
    </row>
    <row r="27" spans="1:7" x14ac:dyDescent="0.25">
      <c r="A27" s="7" t="s">
        <v>43</v>
      </c>
      <c r="B27" s="9" t="s">
        <v>74</v>
      </c>
      <c r="C27" s="3" t="s">
        <v>30</v>
      </c>
      <c r="D27" s="3"/>
      <c r="E27" s="8">
        <v>5797.52</v>
      </c>
      <c r="G27" s="20"/>
    </row>
    <row r="28" spans="1:7" x14ac:dyDescent="0.25">
      <c r="A28" s="31" t="s">
        <v>44</v>
      </c>
      <c r="B28" s="9" t="s">
        <v>74</v>
      </c>
      <c r="C28" s="3" t="s">
        <v>30</v>
      </c>
      <c r="D28" s="3"/>
      <c r="E28" s="8">
        <v>114</v>
      </c>
      <c r="G28" s="20"/>
    </row>
    <row r="29" spans="1:7" ht="30" x14ac:dyDescent="0.25">
      <c r="A29" s="31" t="s">
        <v>108</v>
      </c>
      <c r="B29" s="9" t="s">
        <v>109</v>
      </c>
      <c r="C29" s="3" t="s">
        <v>30</v>
      </c>
      <c r="D29" s="3"/>
      <c r="E29" s="95">
        <v>-1911.4</v>
      </c>
      <c r="G29" s="20"/>
    </row>
    <row r="30" spans="1:7" x14ac:dyDescent="0.25">
      <c r="A30" s="38"/>
      <c r="B30" s="9"/>
      <c r="C30" s="3"/>
      <c r="D30" s="3"/>
      <c r="E30" s="8"/>
      <c r="G30" s="20"/>
    </row>
    <row r="31" spans="1:7" s="14" customFormat="1" ht="14.25" x14ac:dyDescent="0.2">
      <c r="A31" s="10" t="s">
        <v>31</v>
      </c>
      <c r="B31" s="11"/>
      <c r="C31" s="12"/>
      <c r="D31" s="12"/>
      <c r="E31" s="13">
        <f>SUM(E22:E30)</f>
        <v>98933.164000000004</v>
      </c>
    </row>
    <row r="33" spans="1:8" s="21" customFormat="1" ht="34.15" customHeight="1" x14ac:dyDescent="0.25">
      <c r="A33" s="59" t="s">
        <v>110</v>
      </c>
      <c r="B33" s="59"/>
      <c r="C33" s="59"/>
      <c r="D33" s="59"/>
      <c r="E33" s="59"/>
      <c r="H33" s="22"/>
    </row>
    <row r="34" spans="1:8" ht="30" customHeight="1" x14ac:dyDescent="0.25">
      <c r="A34" s="52" t="s">
        <v>21</v>
      </c>
      <c r="B34" s="52"/>
      <c r="C34" s="52"/>
      <c r="D34" s="52"/>
      <c r="E34" s="52"/>
      <c r="H34" s="15"/>
    </row>
    <row r="35" spans="1:8" ht="15" customHeight="1" x14ac:dyDescent="0.25">
      <c r="A35" s="52" t="s">
        <v>20</v>
      </c>
      <c r="B35" s="52"/>
      <c r="C35" s="52"/>
      <c r="D35" s="52"/>
      <c r="E35" s="52"/>
      <c r="H35" s="15"/>
    </row>
    <row r="36" spans="1:8" ht="31.5" customHeight="1" x14ac:dyDescent="0.25">
      <c r="A36" s="52" t="s">
        <v>32</v>
      </c>
      <c r="B36" s="52"/>
      <c r="C36" s="52"/>
      <c r="D36" s="52"/>
      <c r="E36" s="52"/>
      <c r="F36" s="14"/>
      <c r="G36" s="14"/>
      <c r="H36" s="16"/>
    </row>
    <row r="37" spans="1:8" x14ac:dyDescent="0.25">
      <c r="A37" s="52" t="s">
        <v>18</v>
      </c>
      <c r="B37" s="52"/>
      <c r="C37" s="52"/>
      <c r="D37" s="52"/>
      <c r="E37" s="52"/>
      <c r="H37" s="15"/>
    </row>
    <row r="38" spans="1:8" x14ac:dyDescent="0.25">
      <c r="A38" s="60" t="s">
        <v>5</v>
      </c>
      <c r="B38" s="60"/>
      <c r="C38" s="60"/>
      <c r="D38" s="60"/>
      <c r="E38" s="60"/>
    </row>
    <row r="39" spans="1:8" x14ac:dyDescent="0.25">
      <c r="A39" s="52" t="s">
        <v>18</v>
      </c>
      <c r="B39" s="52"/>
      <c r="C39" s="52"/>
      <c r="D39" s="52"/>
      <c r="E39" s="52"/>
    </row>
    <row r="40" spans="1:8" x14ac:dyDescent="0.25">
      <c r="A40" s="61" t="s">
        <v>57</v>
      </c>
      <c r="B40" s="61"/>
      <c r="C40" s="61"/>
      <c r="D40" s="61"/>
      <c r="E40" s="5"/>
    </row>
    <row r="41" spans="1:8" x14ac:dyDescent="0.25">
      <c r="B41" s="58" t="s">
        <v>19</v>
      </c>
      <c r="C41" s="58"/>
      <c r="D41" s="58"/>
      <c r="E41" s="6" t="s">
        <v>6</v>
      </c>
    </row>
    <row r="42" spans="1:8" x14ac:dyDescent="0.25">
      <c r="A42" s="43"/>
      <c r="B42" s="43"/>
      <c r="C42" s="43"/>
      <c r="D42" s="43"/>
      <c r="E42" s="43"/>
    </row>
    <row r="43" spans="1:8" x14ac:dyDescent="0.25">
      <c r="A43" s="62" t="s">
        <v>49</v>
      </c>
      <c r="B43" s="62"/>
      <c r="C43" s="62"/>
      <c r="D43" s="62"/>
      <c r="E43" s="5"/>
    </row>
    <row r="44" spans="1:8" x14ac:dyDescent="0.25">
      <c r="B44" s="58" t="s">
        <v>19</v>
      </c>
      <c r="C44" s="58"/>
      <c r="D44" s="58"/>
      <c r="E44" s="6" t="s">
        <v>6</v>
      </c>
    </row>
    <row r="47" spans="1:8" x14ac:dyDescent="0.25">
      <c r="A47" s="14" t="s">
        <v>33</v>
      </c>
    </row>
    <row r="48" spans="1:8" x14ac:dyDescent="0.25">
      <c r="A48" s="2" t="s">
        <v>38</v>
      </c>
      <c r="B48" s="17">
        <f>'3кв'!B54</f>
        <v>-18267.545999999973</v>
      </c>
    </row>
    <row r="49" spans="1:2" ht="16.5" customHeight="1" x14ac:dyDescent="0.25">
      <c r="A49" s="42" t="s">
        <v>75</v>
      </c>
      <c r="B49" s="18"/>
    </row>
    <row r="50" spans="1:2" x14ac:dyDescent="0.25">
      <c r="A50" s="2" t="s">
        <v>34</v>
      </c>
      <c r="B50" s="18">
        <v>114299.97</v>
      </c>
    </row>
    <row r="51" spans="1:2" x14ac:dyDescent="0.25">
      <c r="A51" s="2" t="s">
        <v>45</v>
      </c>
      <c r="B51" s="18">
        <f>150*3</f>
        <v>450</v>
      </c>
    </row>
    <row r="52" spans="1:2" ht="30" x14ac:dyDescent="0.25">
      <c r="A52" s="42" t="s">
        <v>36</v>
      </c>
      <c r="B52" s="18">
        <f>E31</f>
        <v>98933.164000000004</v>
      </c>
    </row>
    <row r="53" spans="1:2" x14ac:dyDescent="0.25">
      <c r="A53" s="19" t="s">
        <v>35</v>
      </c>
      <c r="B53" s="24">
        <f>B48+B50+B51-B52</f>
        <v>-2450.7399999999761</v>
      </c>
    </row>
  </sheetData>
  <mergeCells count="29">
    <mergeCell ref="A38:E38"/>
    <mergeCell ref="A39:E39"/>
    <mergeCell ref="A40:D40"/>
    <mergeCell ref="B41:D41"/>
    <mergeCell ref="A43:D43"/>
    <mergeCell ref="B44:D44"/>
    <mergeCell ref="A20:E20"/>
    <mergeCell ref="A33:E33"/>
    <mergeCell ref="A34:E34"/>
    <mergeCell ref="A35:E35"/>
    <mergeCell ref="A36:E36"/>
    <mergeCell ref="A37:E37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topLeftCell="A19" zoomScaleSheetLayoutView="100" workbookViewId="0">
      <selection activeCell="C20" sqref="C20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4" t="s">
        <v>76</v>
      </c>
      <c r="B1" s="64"/>
      <c r="C1" s="64"/>
      <c r="D1" s="65"/>
    </row>
    <row r="2" spans="1:4" ht="15.75" x14ac:dyDescent="0.25">
      <c r="A2" s="66" t="s">
        <v>77</v>
      </c>
      <c r="B2" s="66"/>
      <c r="C2" s="66"/>
      <c r="D2" s="67"/>
    </row>
    <row r="3" spans="1:4" ht="15.75" x14ac:dyDescent="0.25">
      <c r="A3" s="66" t="s">
        <v>78</v>
      </c>
      <c r="B3" s="66"/>
      <c r="C3" s="66"/>
      <c r="D3" s="67"/>
    </row>
    <row r="4" spans="1:4" ht="15.75" x14ac:dyDescent="0.25">
      <c r="A4" s="64" t="s">
        <v>103</v>
      </c>
      <c r="B4" s="64"/>
      <c r="C4" s="64"/>
      <c r="D4" s="65"/>
    </row>
    <row r="5" spans="1:4" ht="15.75" x14ac:dyDescent="0.25">
      <c r="A5" s="68"/>
      <c r="B5" s="68"/>
      <c r="C5" s="68"/>
      <c r="D5" s="1"/>
    </row>
    <row r="6" spans="1:4" ht="15.75" x14ac:dyDescent="0.25">
      <c r="A6" s="67"/>
      <c r="B6" s="69" t="s">
        <v>79</v>
      </c>
      <c r="C6" s="70">
        <f>'1кв'!B48</f>
        <v>-45428.85</v>
      </c>
      <c r="D6" s="71"/>
    </row>
    <row r="7" spans="1:4" ht="15.75" x14ac:dyDescent="0.25">
      <c r="A7" s="72" t="s">
        <v>80</v>
      </c>
      <c r="B7" s="69" t="s">
        <v>104</v>
      </c>
      <c r="C7" s="70"/>
      <c r="D7" s="71"/>
    </row>
    <row r="8" spans="1:4" ht="15.75" x14ac:dyDescent="0.25">
      <c r="A8" s="67"/>
      <c r="B8" s="73" t="s">
        <v>81</v>
      </c>
      <c r="C8" s="70"/>
      <c r="D8" s="71"/>
    </row>
    <row r="9" spans="1:4" ht="15.75" x14ac:dyDescent="0.25">
      <c r="A9" s="67"/>
      <c r="B9" s="7" t="s">
        <v>105</v>
      </c>
      <c r="C9" s="70"/>
      <c r="D9" s="71"/>
    </row>
    <row r="10" spans="1:4" ht="15.75" x14ac:dyDescent="0.25">
      <c r="A10" s="67"/>
      <c r="B10" s="7" t="s">
        <v>106</v>
      </c>
      <c r="C10" s="70"/>
      <c r="D10" s="71"/>
    </row>
    <row r="11" spans="1:4" ht="15.75" x14ac:dyDescent="0.25">
      <c r="A11" s="67"/>
      <c r="B11" s="7" t="s">
        <v>107</v>
      </c>
      <c r="C11" s="70"/>
      <c r="D11" s="71"/>
    </row>
    <row r="12" spans="1:4" ht="15.75" x14ac:dyDescent="0.25">
      <c r="B12" s="74" t="s">
        <v>82</v>
      </c>
      <c r="C12" s="75">
        <f>'1кв'!B50+'2кв'!B50+'3кв'!B51+'4кв'!B50</f>
        <v>440833.70999999996</v>
      </c>
      <c r="D12" s="76"/>
    </row>
    <row r="13" spans="1:4" ht="30" x14ac:dyDescent="0.25">
      <c r="B13" s="77" t="s">
        <v>83</v>
      </c>
      <c r="C13" s="75">
        <f>'1кв'!B51+'2кв'!B51+'3кв'!B52+'4кв'!B51</f>
        <v>1800</v>
      </c>
      <c r="D13" s="76"/>
    </row>
    <row r="14" spans="1:4" ht="15.75" x14ac:dyDescent="0.25">
      <c r="A14" s="33"/>
      <c r="B14" s="74" t="s">
        <v>84</v>
      </c>
      <c r="C14" s="78">
        <f>SUM(C12:C13)</f>
        <v>442633.70999999996</v>
      </c>
      <c r="D14" s="71"/>
    </row>
    <row r="15" spans="1:4" ht="15.75" x14ac:dyDescent="0.25">
      <c r="A15" s="1"/>
      <c r="B15" s="79"/>
      <c r="C15" s="79"/>
      <c r="D15" s="80"/>
    </row>
    <row r="16" spans="1:4" ht="15.75" x14ac:dyDescent="0.25">
      <c r="A16" s="81" t="s">
        <v>85</v>
      </c>
      <c r="B16" s="30" t="s">
        <v>40</v>
      </c>
      <c r="C16" s="82">
        <f>'1кв'!E22+'2кв'!E22+'3кв'!E22+'4кв'!E22</f>
        <v>242340.16800000001</v>
      </c>
      <c r="D16" s="80"/>
    </row>
    <row r="17" spans="1:5" ht="15.75" x14ac:dyDescent="0.25">
      <c r="A17" s="81"/>
      <c r="B17" s="7" t="s">
        <v>86</v>
      </c>
      <c r="C17" s="82">
        <f>'1кв'!E23+'2кв'!E23+'3кв'!E23+'4кв'!E23</f>
        <v>1911.4</v>
      </c>
      <c r="D17" s="80"/>
    </row>
    <row r="18" spans="1:5" ht="16.5" customHeight="1" x14ac:dyDescent="0.25">
      <c r="A18" s="81"/>
      <c r="B18" s="26" t="s">
        <v>37</v>
      </c>
      <c r="C18" s="82">
        <f>'1кв'!E24+'2кв'!E24+'3кв'!E24+'4кв'!E24</f>
        <v>86885.232000000004</v>
      </c>
      <c r="D18" s="80"/>
    </row>
    <row r="19" spans="1:5" ht="15.75" x14ac:dyDescent="0.25">
      <c r="A19" s="81"/>
      <c r="B19" s="7" t="s">
        <v>87</v>
      </c>
      <c r="C19" s="82">
        <f>'1кв'!E25+'2кв'!E25+'3кв'!E25+'4кв'!E25</f>
        <v>13690.460000000001</v>
      </c>
      <c r="D19" s="80"/>
    </row>
    <row r="20" spans="1:5" ht="15.75" x14ac:dyDescent="0.25">
      <c r="A20" s="81"/>
      <c r="B20" s="7" t="s">
        <v>88</v>
      </c>
      <c r="C20" s="82">
        <f>'1кв'!E26+'2кв'!E26+'3кв'!E26+'4кв'!E26</f>
        <v>19938.350000000002</v>
      </c>
      <c r="D20" s="80"/>
    </row>
    <row r="21" spans="1:5" ht="15.75" x14ac:dyDescent="0.25">
      <c r="A21" s="81"/>
      <c r="B21" s="7" t="s">
        <v>89</v>
      </c>
      <c r="C21" s="82">
        <f>'1кв'!E27+'2кв'!E27+'3кв'!E27+'4кв'!E27</f>
        <v>21433.15</v>
      </c>
      <c r="D21" s="80"/>
    </row>
    <row r="22" spans="1:5" ht="15.75" x14ac:dyDescent="0.25">
      <c r="A22" s="1"/>
      <c r="B22" s="7" t="s">
        <v>90</v>
      </c>
      <c r="C22" s="82">
        <f>'1кв'!E28+'2кв'!E28+'3кв'!E28+'4кв'!E28</f>
        <v>6386.3899999999994</v>
      </c>
      <c r="D22" s="80"/>
      <c r="E22" s="83"/>
    </row>
    <row r="23" spans="1:5" ht="30" x14ac:dyDescent="0.25">
      <c r="A23" s="1"/>
      <c r="B23" s="31" t="s">
        <v>111</v>
      </c>
      <c r="C23" s="82">
        <f>'4кв'!E29</f>
        <v>-1911.4</v>
      </c>
      <c r="D23" s="80"/>
      <c r="E23" s="83"/>
    </row>
    <row r="24" spans="1:5" ht="15.75" x14ac:dyDescent="0.25">
      <c r="A24" s="81"/>
      <c r="B24" s="84" t="s">
        <v>113</v>
      </c>
      <c r="C24" s="82">
        <f>'1кв'!E29+'2кв'!E29+'3кв'!E29+'3кв'!E30</f>
        <v>8981.8499999999985</v>
      </c>
      <c r="D24" s="80"/>
    </row>
    <row r="25" spans="1:5" ht="15.75" x14ac:dyDescent="0.25">
      <c r="A25" s="81"/>
      <c r="B25" s="85" t="s">
        <v>91</v>
      </c>
      <c r="C25" s="82">
        <f>SUM(C27:C27)</f>
        <v>0</v>
      </c>
      <c r="D25" s="80"/>
    </row>
    <row r="26" spans="1:5" ht="15.75" x14ac:dyDescent="0.25">
      <c r="A26" s="81"/>
      <c r="B26" s="73" t="s">
        <v>81</v>
      </c>
      <c r="C26" s="82"/>
      <c r="D26" s="80"/>
    </row>
    <row r="27" spans="1:5" ht="15.75" x14ac:dyDescent="0.25">
      <c r="A27" s="81"/>
      <c r="B27" s="45"/>
      <c r="C27" s="82"/>
      <c r="D27" s="80"/>
    </row>
    <row r="28" spans="1:5" ht="15.75" x14ac:dyDescent="0.25">
      <c r="A28" s="1"/>
      <c r="B28" s="86" t="s">
        <v>92</v>
      </c>
      <c r="C28" s="87">
        <f>SUM(C16:C25)</f>
        <v>399655.6</v>
      </c>
      <c r="D28" s="80"/>
      <c r="E28" s="83"/>
    </row>
    <row r="29" spans="1:5" ht="15.75" x14ac:dyDescent="0.25">
      <c r="A29" s="1"/>
      <c r="B29" s="88" t="s">
        <v>93</v>
      </c>
      <c r="C29" s="89">
        <f>C6+C14-C28</f>
        <v>-2450.7399999999907</v>
      </c>
      <c r="D29" s="80"/>
    </row>
    <row r="30" spans="1:5" ht="15.75" x14ac:dyDescent="0.25">
      <c r="A30" s="1"/>
      <c r="B30" s="72"/>
      <c r="C30" s="72"/>
      <c r="D30" s="80"/>
    </row>
    <row r="31" spans="1:5" ht="15.75" x14ac:dyDescent="0.25">
      <c r="A31" s="1"/>
      <c r="B31" s="90" t="s">
        <v>94</v>
      </c>
      <c r="C31" s="90"/>
      <c r="D31" s="80"/>
    </row>
    <row r="32" spans="1:5" ht="15.75" x14ac:dyDescent="0.25">
      <c r="A32" s="1"/>
      <c r="B32" s="90" t="s">
        <v>95</v>
      </c>
      <c r="C32" s="91">
        <v>36094.42</v>
      </c>
      <c r="D32" s="80"/>
    </row>
    <row r="33" spans="1:4" ht="15.75" x14ac:dyDescent="0.25">
      <c r="A33" s="1"/>
      <c r="B33" s="92" t="s">
        <v>96</v>
      </c>
      <c r="C33" s="93">
        <v>41274.160000000003</v>
      </c>
      <c r="D33" s="80"/>
    </row>
    <row r="34" spans="1:4" ht="15.75" x14ac:dyDescent="0.25">
      <c r="A34" s="1"/>
      <c r="B34" s="90" t="s">
        <v>97</v>
      </c>
      <c r="C34" s="94">
        <f>C33-C32</f>
        <v>5179.7400000000052</v>
      </c>
      <c r="D34" s="80"/>
    </row>
    <row r="35" spans="1:4" ht="15.75" x14ac:dyDescent="0.25">
      <c r="A35" s="1"/>
      <c r="B35" s="72"/>
      <c r="C35" s="72"/>
      <c r="D35" s="80"/>
    </row>
    <row r="36" spans="1:4" ht="15.75" x14ac:dyDescent="0.25">
      <c r="A36" s="1"/>
      <c r="B36" s="72"/>
      <c r="C36" s="72"/>
      <c r="D36" s="80"/>
    </row>
    <row r="37" spans="1:4" ht="15.75" x14ac:dyDescent="0.25">
      <c r="A37" s="1" t="s">
        <v>98</v>
      </c>
      <c r="B37" s="72" t="s">
        <v>99</v>
      </c>
      <c r="C37" s="72"/>
      <c r="D37" s="80"/>
    </row>
    <row r="38" spans="1:4" ht="15.75" x14ac:dyDescent="0.25">
      <c r="A38" s="1"/>
      <c r="B38" s="72" t="s">
        <v>100</v>
      </c>
      <c r="C38" s="72"/>
      <c r="D38" s="80"/>
    </row>
    <row r="39" spans="1:4" ht="15.75" x14ac:dyDescent="0.25">
      <c r="A39" s="1"/>
      <c r="B39" s="72" t="s">
        <v>101</v>
      </c>
      <c r="C39" s="72"/>
      <c r="D39" s="80"/>
    </row>
    <row r="40" spans="1:4" ht="15.75" x14ac:dyDescent="0.25">
      <c r="A40" s="1"/>
      <c r="B40" s="72"/>
      <c r="C40" s="72"/>
      <c r="D40" s="80"/>
    </row>
    <row r="41" spans="1:4" ht="15.75" x14ac:dyDescent="0.25">
      <c r="A41" s="1"/>
      <c r="B41" s="72"/>
      <c r="C41" s="72"/>
      <c r="D41" s="80"/>
    </row>
    <row r="42" spans="1:4" ht="15.75" x14ac:dyDescent="0.25">
      <c r="A42" s="1"/>
      <c r="B42" s="72" t="s">
        <v>102</v>
      </c>
      <c r="C42" s="72"/>
      <c r="D42" s="80"/>
    </row>
    <row r="43" spans="1:4" ht="15.75" x14ac:dyDescent="0.25">
      <c r="A43" s="1"/>
      <c r="B43" s="72"/>
      <c r="C43" s="72"/>
      <c r="D43" s="80"/>
    </row>
    <row r="44" spans="1:4" ht="15.75" x14ac:dyDescent="0.25">
      <c r="A44" s="1"/>
      <c r="B44" s="72"/>
      <c r="C44" s="72"/>
      <c r="D44" s="80"/>
    </row>
  </sheetData>
  <mergeCells count="6">
    <mergeCell ref="A1:C1"/>
    <mergeCell ref="A2:C2"/>
    <mergeCell ref="A3:C3"/>
    <mergeCell ref="A4:C4"/>
    <mergeCell ref="A5:C5"/>
    <mergeCell ref="B15:C1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2024-02-28T08:28:44Z</dcterms:modified>
</cp:coreProperties>
</file>